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E18" i="1"/>
  <c r="E24" i="1" s="1"/>
  <c r="F28" i="1"/>
  <c r="F27" i="1"/>
  <c r="F31" i="1" l="1"/>
  <c r="I18" i="1" s="1"/>
  <c r="G24" i="1"/>
  <c r="E21" i="1"/>
  <c r="G21" i="1" s="1"/>
  <c r="E23" i="1"/>
  <c r="G23" i="1" s="1"/>
  <c r="E20" i="1"/>
  <c r="G20" i="1" s="1"/>
  <c r="E22" i="1"/>
  <c r="G22" i="1" s="1"/>
  <c r="D10" i="1" l="1"/>
  <c r="D12" i="1"/>
  <c r="D13" i="1"/>
  <c r="D14" i="1"/>
  <c r="D11" i="1"/>
</calcChain>
</file>

<file path=xl/sharedStrings.xml><?xml version="1.0" encoding="utf-8"?>
<sst xmlns="http://schemas.openxmlformats.org/spreadsheetml/2006/main" count="33" uniqueCount="26">
  <si>
    <t>pignon</t>
  </si>
  <si>
    <t>couronne</t>
  </si>
  <si>
    <t>Réduc Prim</t>
  </si>
  <si>
    <t>m</t>
  </si>
  <si>
    <t>Tour ASB</t>
  </si>
  <si>
    <t>Tour Roue</t>
  </si>
  <si>
    <t>Km/h</t>
  </si>
  <si>
    <t>D Jante</t>
  </si>
  <si>
    <t>mm</t>
  </si>
  <si>
    <t>1ere</t>
  </si>
  <si>
    <t>H flanc pneu</t>
  </si>
  <si>
    <t>2eme</t>
  </si>
  <si>
    <t>3eme</t>
  </si>
  <si>
    <t>4eme</t>
  </si>
  <si>
    <t>Circonférence roue</t>
  </si>
  <si>
    <t>5eme</t>
  </si>
  <si>
    <t>36x68</t>
  </si>
  <si>
    <t>14x36</t>
  </si>
  <si>
    <t>18x32</t>
  </si>
  <si>
    <t>21x29</t>
  </si>
  <si>
    <t>24x27</t>
  </si>
  <si>
    <t>26x25</t>
  </si>
  <si>
    <t>Régime moteur</t>
  </si>
  <si>
    <t>Dim Pneu</t>
  </si>
  <si>
    <t>Vitesse en</t>
  </si>
  <si>
    <t>TRANSALP 600 (87 a 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</si>
</sst>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sz val="12"/>
      <color rgb="FFFF000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10" fillId="0" borderId="0" xfId="0" applyFont="1"/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1" fontId="6" fillId="0" borderId="0" xfId="0" applyNumberFormat="1" applyFont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3" fillId="0" borderId="0" xfId="0" applyNumberFormat="1" applyFont="1" applyProtection="1">
      <protection hidden="1"/>
    </xf>
    <xf numFmtId="0" fontId="1" fillId="0" borderId="0" xfId="0" applyFont="1" applyProtection="1">
      <protection hidden="1"/>
    </xf>
    <xf numFmtId="2" fontId="3" fillId="0" borderId="0" xfId="0" applyNumberFormat="1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1" fontId="8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6"/>
  <sheetViews>
    <sheetView tabSelected="1" workbookViewId="0">
      <selection activeCell="D17" sqref="D17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3" ht="17.25" x14ac:dyDescent="0.3">
      <c r="D3" s="1" t="s">
        <v>25</v>
      </c>
    </row>
    <row r="6" spans="1:13" ht="15" x14ac:dyDescent="0.25">
      <c r="B6" s="2" t="s">
        <v>0</v>
      </c>
      <c r="C6" s="7">
        <v>15</v>
      </c>
      <c r="E6" s="3" t="s">
        <v>22</v>
      </c>
      <c r="H6" s="4" t="s">
        <v>23</v>
      </c>
    </row>
    <row r="7" spans="1:13" ht="15" x14ac:dyDescent="0.25">
      <c r="B7" s="2" t="s">
        <v>1</v>
      </c>
      <c r="C7" s="7">
        <v>45</v>
      </c>
      <c r="E7" s="7">
        <v>5000</v>
      </c>
      <c r="G7" s="8">
        <v>130</v>
      </c>
      <c r="H7" s="9">
        <v>70</v>
      </c>
      <c r="I7" s="10">
        <v>17</v>
      </c>
    </row>
    <row r="9" spans="1:13" ht="14.25" x14ac:dyDescent="0.25">
      <c r="A9" s="11"/>
      <c r="B9" s="11"/>
      <c r="C9" s="11"/>
      <c r="D9" s="12" t="s">
        <v>6</v>
      </c>
      <c r="E9" s="11"/>
      <c r="F9" s="11"/>
      <c r="G9" s="11"/>
      <c r="H9" s="11"/>
      <c r="I9" s="11"/>
      <c r="J9" s="11"/>
      <c r="K9" s="11"/>
      <c r="L9" s="11"/>
      <c r="M9" s="11"/>
    </row>
    <row r="10" spans="1:13" ht="15" x14ac:dyDescent="0.25">
      <c r="A10" s="11"/>
      <c r="B10" s="11" t="s">
        <v>24</v>
      </c>
      <c r="C10" s="11" t="s">
        <v>9</v>
      </c>
      <c r="D10" s="13">
        <f>((G20*I18)*60)/1000</f>
        <v>39.706226588913189</v>
      </c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" x14ac:dyDescent="0.25">
      <c r="A11" s="11"/>
      <c r="B11" s="11"/>
      <c r="C11" s="11" t="s">
        <v>11</v>
      </c>
      <c r="D11" s="13">
        <f>((G21*I18)*60)/1000</f>
        <v>57.447781969665613</v>
      </c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5" x14ac:dyDescent="0.25">
      <c r="A12" s="11"/>
      <c r="B12" s="11"/>
      <c r="C12" s="11" t="s">
        <v>12</v>
      </c>
      <c r="D12" s="13">
        <f>((G22*I18)*60)/1000</f>
        <v>73.974426492823056</v>
      </c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15" x14ac:dyDescent="0.25">
      <c r="A13" s="11"/>
      <c r="B13" s="11"/>
      <c r="C13" s="11" t="s">
        <v>13</v>
      </c>
      <c r="D13" s="13">
        <f>((G23*I18)*60)/1000</f>
        <v>90.741963164529594</v>
      </c>
      <c r="E13" s="11"/>
      <c r="F13" s="11"/>
      <c r="G13" s="11"/>
      <c r="H13" s="11"/>
      <c r="I13" s="11"/>
      <c r="J13" s="11"/>
      <c r="K13" s="11"/>
      <c r="L13" s="11"/>
      <c r="M13" s="11"/>
    </row>
    <row r="14" spans="1:13" ht="15" x14ac:dyDescent="0.25">
      <c r="A14" s="11"/>
      <c r="B14" s="11"/>
      <c r="C14" s="11" t="s">
        <v>15</v>
      </c>
      <c r="D14" s="13">
        <f>((G24*I18)*60)/1000</f>
        <v>106.22758434973549</v>
      </c>
      <c r="E14" s="11"/>
      <c r="F14" s="11"/>
      <c r="G14" s="11"/>
      <c r="H14" s="11"/>
      <c r="I14" s="11"/>
      <c r="J14" s="11"/>
      <c r="K14" s="11"/>
      <c r="L14" s="11"/>
      <c r="M14" s="11"/>
    </row>
    <row r="15" spans="1:13" s="6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s="5" customForma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s="5" customForma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s="5" customFormat="1" x14ac:dyDescent="0.25">
      <c r="A18" s="15" t="s">
        <v>2</v>
      </c>
      <c r="B18" s="15" t="s">
        <v>16</v>
      </c>
      <c r="C18" s="15">
        <v>0.52939999999999998</v>
      </c>
      <c r="D18" s="15"/>
      <c r="E18" s="15">
        <f>E7*C18</f>
        <v>2647</v>
      </c>
      <c r="F18" s="15"/>
      <c r="G18" s="15">
        <f>C7/C6</f>
        <v>3</v>
      </c>
      <c r="H18" s="15"/>
      <c r="I18" s="16">
        <f>F31/1000</f>
        <v>1.92830956857</v>
      </c>
      <c r="J18" s="15" t="s">
        <v>3</v>
      </c>
      <c r="K18" s="15"/>
      <c r="L18" s="15"/>
      <c r="M18" s="15"/>
    </row>
    <row r="19" spans="1:13" s="5" customFormat="1" x14ac:dyDescent="0.25">
      <c r="A19" s="15"/>
      <c r="B19" s="15"/>
      <c r="C19" s="15"/>
      <c r="D19" s="15"/>
      <c r="E19" s="17" t="s">
        <v>4</v>
      </c>
      <c r="F19" s="15"/>
      <c r="G19" s="17" t="s">
        <v>5</v>
      </c>
      <c r="H19" s="15"/>
      <c r="I19" s="15"/>
      <c r="J19" s="15"/>
      <c r="K19" s="15"/>
      <c r="L19" s="15"/>
      <c r="M19" s="15"/>
    </row>
    <row r="20" spans="1:13" s="5" customFormat="1" x14ac:dyDescent="0.25">
      <c r="A20" s="15" t="s">
        <v>9</v>
      </c>
      <c r="B20" s="15" t="s">
        <v>17</v>
      </c>
      <c r="C20" s="16">
        <v>2.5710000000000002</v>
      </c>
      <c r="D20" s="15"/>
      <c r="E20" s="18">
        <f>E18/C20</f>
        <v>1029.560482302606</v>
      </c>
      <c r="F20" s="15"/>
      <c r="G20" s="18">
        <f>E20/G18</f>
        <v>343.18682743420203</v>
      </c>
      <c r="H20" s="15"/>
      <c r="I20" s="15"/>
      <c r="J20" s="15"/>
      <c r="K20" s="15"/>
      <c r="L20" s="15"/>
      <c r="M20" s="15"/>
    </row>
    <row r="21" spans="1:13" s="5" customFormat="1" x14ac:dyDescent="0.25">
      <c r="A21" s="15" t="s">
        <v>11</v>
      </c>
      <c r="B21" s="15" t="s">
        <v>18</v>
      </c>
      <c r="C21" s="16">
        <v>1.7769999999999999</v>
      </c>
      <c r="D21" s="15"/>
      <c r="E21" s="18">
        <f>E18/C21</f>
        <v>1489.5891952729319</v>
      </c>
      <c r="F21" s="15"/>
      <c r="G21" s="18">
        <f>E21/G18</f>
        <v>496.52973175764396</v>
      </c>
      <c r="H21" s="15"/>
      <c r="I21" s="15"/>
      <c r="J21" s="15"/>
      <c r="K21" s="15"/>
      <c r="L21" s="15"/>
      <c r="M21" s="15"/>
    </row>
    <row r="22" spans="1:13" s="5" customFormat="1" x14ac:dyDescent="0.25">
      <c r="A22" s="15" t="s">
        <v>12</v>
      </c>
      <c r="B22" s="15" t="s">
        <v>19</v>
      </c>
      <c r="C22" s="16">
        <v>1.38</v>
      </c>
      <c r="D22" s="15"/>
      <c r="E22" s="18">
        <f>E18/C22</f>
        <v>1918.1159420289857</v>
      </c>
      <c r="F22" s="15"/>
      <c r="G22" s="18">
        <f>E22/G18</f>
        <v>639.37198067632858</v>
      </c>
      <c r="H22" s="15"/>
      <c r="I22" s="15"/>
      <c r="J22" s="15"/>
      <c r="K22" s="15"/>
      <c r="L22" s="15"/>
      <c r="M22" s="15"/>
    </row>
    <row r="23" spans="1:13" s="5" customFormat="1" x14ac:dyDescent="0.25">
      <c r="A23" s="15" t="s">
        <v>13</v>
      </c>
      <c r="B23" s="15" t="s">
        <v>20</v>
      </c>
      <c r="C23" s="16">
        <v>1.125</v>
      </c>
      <c r="D23" s="15"/>
      <c r="E23" s="18">
        <f>E18/C23</f>
        <v>2352.8888888888887</v>
      </c>
      <c r="F23" s="15"/>
      <c r="G23" s="18">
        <f>E23/G18</f>
        <v>784.29629629629619</v>
      </c>
      <c r="H23" s="15"/>
      <c r="I23" s="15"/>
      <c r="J23" s="15"/>
      <c r="K23" s="15"/>
      <c r="L23" s="15"/>
      <c r="M23" s="15"/>
    </row>
    <row r="24" spans="1:13" s="5" customFormat="1" x14ac:dyDescent="0.25">
      <c r="A24" s="15" t="s">
        <v>15</v>
      </c>
      <c r="B24" s="15" t="s">
        <v>21</v>
      </c>
      <c r="C24" s="16">
        <v>0.96099999999999997</v>
      </c>
      <c r="D24" s="15"/>
      <c r="E24" s="18">
        <f>E18/C24</f>
        <v>2754.4224765868889</v>
      </c>
      <c r="F24" s="15"/>
      <c r="G24" s="18">
        <f>E24/G18</f>
        <v>918.14082552896298</v>
      </c>
      <c r="H24" s="15"/>
      <c r="I24" s="15"/>
      <c r="J24" s="15"/>
      <c r="K24" s="15"/>
      <c r="L24" s="15"/>
      <c r="M24" s="15"/>
    </row>
    <row r="25" spans="1:13" s="5" customForma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s="5" customForma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s="5" customFormat="1" x14ac:dyDescent="0.25">
      <c r="A27" s="15"/>
      <c r="B27" s="15"/>
      <c r="C27" s="15"/>
      <c r="D27" s="15"/>
      <c r="E27" s="19" t="s">
        <v>7</v>
      </c>
      <c r="F27" s="15">
        <f>I7*25.4</f>
        <v>431.79999999999995</v>
      </c>
      <c r="G27" s="15" t="s">
        <v>8</v>
      </c>
      <c r="H27" s="15"/>
      <c r="I27" s="15"/>
      <c r="J27" s="15"/>
      <c r="K27" s="15"/>
      <c r="L27" s="15"/>
      <c r="M27" s="15"/>
    </row>
    <row r="28" spans="1:13" s="5" customFormat="1" x14ac:dyDescent="0.25">
      <c r="A28" s="15"/>
      <c r="B28" s="15"/>
      <c r="C28" s="15"/>
      <c r="D28" s="15"/>
      <c r="E28" s="19" t="s">
        <v>10</v>
      </c>
      <c r="F28" s="15">
        <f>G7*(H7/100)</f>
        <v>91</v>
      </c>
      <c r="G28" s="15" t="s">
        <v>8</v>
      </c>
      <c r="H28" s="15"/>
      <c r="I28" s="15"/>
      <c r="J28" s="15"/>
      <c r="K28" s="15"/>
      <c r="L28" s="15"/>
      <c r="M28" s="15"/>
    </row>
    <row r="29" spans="1:13" s="5" customForma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s="5" customForma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s="5" customFormat="1" ht="15" x14ac:dyDescent="0.25">
      <c r="A31" s="15"/>
      <c r="B31" s="15"/>
      <c r="C31" s="15"/>
      <c r="D31" s="15"/>
      <c r="E31" s="19" t="s">
        <v>14</v>
      </c>
      <c r="F31" s="20">
        <f>3.14159265*(F27+(F28*2))</f>
        <v>1928.30956857</v>
      </c>
      <c r="G31" s="15" t="s">
        <v>8</v>
      </c>
      <c r="H31" s="15"/>
      <c r="I31" s="15"/>
      <c r="J31" s="15"/>
      <c r="K31" s="15"/>
      <c r="L31" s="15"/>
      <c r="M31" s="15"/>
    </row>
    <row r="32" spans="1:13" s="5" customForma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s="5" customForma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13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13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</sheetData>
  <sheetProtection algorithmName="SHA-512" hashValue="Hxw1VTTWXmcr1edd2mA640pBizBWArwe9uwYOQ063+OX1PKvVYM6++B47ka1O4OkI1Pi8BUqG7wX924TvvwRQw==" saltValue="A+h35NcPlUwJVl3Sy/rtw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2023-03-06T08:55:07Z</dcterms:created>
  <dcterms:modified xsi:type="dcterms:W3CDTF">2023-03-06T11:42:30Z</dcterms:modified>
</cp:coreProperties>
</file>